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yce.CORP\Desktop\"/>
    </mc:Choice>
  </mc:AlternateContent>
  <bookViews>
    <workbookView xWindow="0" yWindow="0" windowWidth="28800" windowHeight="12435" activeTab="1"/>
  </bookViews>
  <sheets>
    <sheet name="Account Mappinng Assumptions" sheetId="2" r:id="rId1"/>
    <sheet name="Financial Statements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18" i="1"/>
  <c r="N13" i="1"/>
  <c r="M13" i="1"/>
  <c r="M12" i="1"/>
  <c r="M8" i="1"/>
  <c r="M7" i="1"/>
  <c r="O7" i="1" l="1"/>
  <c r="N7" i="1"/>
  <c r="O13" i="1"/>
  <c r="M18" i="1"/>
  <c r="H8" i="1"/>
  <c r="M23" i="1"/>
  <c r="O23" i="1"/>
  <c r="H10" i="1"/>
  <c r="I14" i="1"/>
  <c r="I15" i="1"/>
  <c r="I11" i="1"/>
  <c r="J11" i="1"/>
  <c r="H11" i="1"/>
  <c r="J10" i="1"/>
  <c r="J14" i="1"/>
  <c r="J15" i="1" s="1"/>
  <c r="H14" i="1"/>
  <c r="H15" i="1" s="1"/>
  <c r="E12" i="1"/>
  <c r="J8" i="1" s="1"/>
  <c r="D12" i="1"/>
  <c r="I8" i="1" s="1"/>
  <c r="C12" i="1"/>
  <c r="M24" i="1" s="1"/>
  <c r="I10" i="1"/>
  <c r="J9" i="1"/>
  <c r="I9" i="1"/>
  <c r="H9" i="1"/>
  <c r="N8" i="1" l="1"/>
  <c r="N12" i="1"/>
  <c r="N16" i="1" s="1"/>
  <c r="I13" i="1"/>
  <c r="I19" i="1" s="1"/>
  <c r="I20" i="1" s="1"/>
  <c r="M16" i="1"/>
  <c r="J13" i="1"/>
  <c r="J19" i="1" s="1"/>
  <c r="J20" i="1" s="1"/>
  <c r="N19" i="1"/>
  <c r="N21" i="1" s="1"/>
  <c r="H13" i="1"/>
  <c r="H19" i="1" s="1"/>
  <c r="O18" i="1"/>
  <c r="O19" i="1" s="1"/>
  <c r="O21" i="1" s="1"/>
  <c r="M19" i="1"/>
  <c r="M21" i="1" s="1"/>
  <c r="M25" i="1" s="1"/>
  <c r="O8" i="1"/>
  <c r="O12" i="1"/>
  <c r="O16" i="1" s="1"/>
  <c r="H20" i="1" l="1"/>
  <c r="H21" i="1" s="1"/>
  <c r="M11" i="1" s="1"/>
  <c r="M17" i="1" s="1"/>
  <c r="M26" i="1" s="1"/>
  <c r="I7" i="1"/>
  <c r="I21" i="1" s="1"/>
  <c r="O24" i="1"/>
  <c r="O25" i="1" s="1"/>
  <c r="N24" i="1"/>
  <c r="N25" i="1" s="1"/>
  <c r="N11" i="1" l="1"/>
  <c r="N17" i="1" s="1"/>
  <c r="N26" i="1" s="1"/>
  <c r="J7" i="1"/>
  <c r="J21" i="1" s="1"/>
  <c r="O11" i="1" s="1"/>
  <c r="O17" i="1" s="1"/>
  <c r="O26" i="1" s="1"/>
</calcChain>
</file>

<file path=xl/sharedStrings.xml><?xml version="1.0" encoding="utf-8"?>
<sst xmlns="http://schemas.openxmlformats.org/spreadsheetml/2006/main" count="83" uniqueCount="53">
  <si>
    <t>Income Statement</t>
  </si>
  <si>
    <t>Cash Flow</t>
  </si>
  <si>
    <t>Balance Sheet</t>
  </si>
  <si>
    <t>Jan FY15</t>
  </si>
  <si>
    <t>Feb FY15</t>
  </si>
  <si>
    <t>Mar FY15</t>
  </si>
  <si>
    <t>Revenue</t>
  </si>
  <si>
    <t>Beginning Balance</t>
  </si>
  <si>
    <t>Cash &amp; Equivalents</t>
  </si>
  <si>
    <t>COGS</t>
  </si>
  <si>
    <t>Net Income</t>
  </si>
  <si>
    <t>Accounts Receivable</t>
  </si>
  <si>
    <t>OPEX</t>
  </si>
  <si>
    <t>Adjustment for Depreciation</t>
  </si>
  <si>
    <t>Inventory</t>
  </si>
  <si>
    <t>DEPR</t>
  </si>
  <si>
    <t>(Inc)/Dec in Accounts Receivable</t>
  </si>
  <si>
    <t>Prepaids</t>
  </si>
  <si>
    <t>Other Income &amp; Expense</t>
  </si>
  <si>
    <t>Inc/(Dec) in Accounts Payable</t>
  </si>
  <si>
    <t>Total Current Assets</t>
  </si>
  <si>
    <t>…</t>
  </si>
  <si>
    <t>Property, Plant &amp; Equipment</t>
  </si>
  <si>
    <t>Total Operating Adjustments</t>
  </si>
  <si>
    <t>Accumulated Depreciation</t>
  </si>
  <si>
    <t>(Inc)/Dec in Fixed Assets</t>
  </si>
  <si>
    <t>Long Term Assets</t>
  </si>
  <si>
    <t>Cash spent on CAPEX</t>
  </si>
  <si>
    <t>Total Investing Adjustments</t>
  </si>
  <si>
    <t>Other Assets</t>
  </si>
  <si>
    <t>Sale/(Repurchase) of Stock</t>
  </si>
  <si>
    <t>Total Fixed Assets</t>
  </si>
  <si>
    <t>Total Financing Adjustments</t>
  </si>
  <si>
    <t>Total Assets</t>
  </si>
  <si>
    <t>Other Total Adjustments</t>
  </si>
  <si>
    <t>Accounts Payable</t>
  </si>
  <si>
    <t>Total Adjustments</t>
  </si>
  <si>
    <t>Total Current Liabilities</t>
  </si>
  <si>
    <t>Net Cash Flow</t>
  </si>
  <si>
    <t>Long Term Liabilities</t>
  </si>
  <si>
    <t>Ending Cash Balance</t>
  </si>
  <si>
    <t>Total Liabilities</t>
  </si>
  <si>
    <t>Stock</t>
  </si>
  <si>
    <t>IS Accounts</t>
  </si>
  <si>
    <t>CF Accounts</t>
  </si>
  <si>
    <t>Percentage</t>
  </si>
  <si>
    <t>Retained Earnings</t>
  </si>
  <si>
    <t>Total Equity</t>
  </si>
  <si>
    <t>Total Liabilities and Equities</t>
  </si>
  <si>
    <t>Balance</t>
  </si>
  <si>
    <t>BS Accounts</t>
  </si>
  <si>
    <t>Account Mappinng Assumptions</t>
  </si>
  <si>
    <t>Financial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</si>
</sst>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</cellStyleXfs>
  <cellXfs count="30">
    <xf numFmtId="0" fontId="0" fillId="0" borderId="0" xfId="0"/>
    <xf numFmtId="0" fontId="4" fillId="6" borderId="0" xfId="6"/>
    <xf numFmtId="0" fontId="0" fillId="0" borderId="1" xfId="0" applyBorder="1" applyAlignment="1">
      <alignment horizontal="left" indent="2"/>
    </xf>
    <xf numFmtId="0" fontId="0" fillId="0" borderId="1" xfId="0" applyBorder="1"/>
    <xf numFmtId="0" fontId="5" fillId="0" borderId="1" xfId="6" applyFont="1" applyFill="1" applyBorder="1" applyAlignment="1">
      <alignment horizontal="left" indent="2"/>
    </xf>
    <xf numFmtId="0" fontId="5" fillId="0" borderId="1" xfId="6" applyFont="1" applyFill="1" applyBorder="1" applyAlignment="1">
      <alignment horizontal="left" indent="6"/>
    </xf>
    <xf numFmtId="0" fontId="5" fillId="0" borderId="1" xfId="6" applyFont="1" applyFill="1" applyBorder="1" applyAlignment="1">
      <alignment horizontal="left" indent="4"/>
    </xf>
    <xf numFmtId="0" fontId="5" fillId="0" borderId="1" xfId="0" applyFont="1" applyFill="1" applyBorder="1" applyAlignment="1">
      <alignment horizontal="left" indent="6"/>
    </xf>
    <xf numFmtId="0" fontId="0" fillId="0" borderId="1" xfId="0" applyBorder="1" applyAlignment="1">
      <alignment horizontal="left" indent="6"/>
    </xf>
    <xf numFmtId="0" fontId="0" fillId="0" borderId="1" xfId="0" applyBorder="1" applyAlignment="1">
      <alignment horizontal="left" indent="8"/>
    </xf>
    <xf numFmtId="0" fontId="1" fillId="5" borderId="1" xfId="5" applyBorder="1" applyAlignment="1">
      <alignment horizontal="left" indent="4"/>
    </xf>
    <xf numFmtId="0" fontId="1" fillId="5" borderId="1" xfId="5" applyBorder="1"/>
    <xf numFmtId="0" fontId="1" fillId="5" borderId="1" xfId="5" applyBorder="1" applyAlignment="1">
      <alignment horizontal="left" indent="6"/>
    </xf>
    <xf numFmtId="0" fontId="4" fillId="4" borderId="1" xfId="4" applyBorder="1" applyAlignment="1">
      <alignment horizontal="left" indent="2"/>
    </xf>
    <xf numFmtId="0" fontId="4" fillId="4" borderId="1" xfId="4" applyBorder="1"/>
    <xf numFmtId="0" fontId="5" fillId="0" borderId="1" xfId="0" applyFont="1" applyFill="1" applyBorder="1" applyAlignment="1">
      <alignment horizontal="left" indent="8"/>
    </xf>
    <xf numFmtId="0" fontId="6" fillId="0" borderId="0" xfId="0" applyFont="1"/>
    <xf numFmtId="0" fontId="5" fillId="0" borderId="1" xfId="5" applyFont="1" applyFill="1" applyBorder="1" applyAlignment="1">
      <alignment horizontal="left" indent="4"/>
    </xf>
    <xf numFmtId="0" fontId="5" fillId="0" borderId="1" xfId="5" applyFont="1" applyFill="1" applyBorder="1"/>
    <xf numFmtId="0" fontId="5" fillId="0" borderId="1" xfId="5" applyFont="1" applyFill="1" applyBorder="1" applyAlignment="1">
      <alignment horizontal="left" indent="2"/>
    </xf>
    <xf numFmtId="0" fontId="4" fillId="4" borderId="0" xfId="4" applyAlignment="1"/>
    <xf numFmtId="0" fontId="4" fillId="4" borderId="0" xfId="4" applyAlignment="1">
      <alignment vertical="center"/>
    </xf>
    <xf numFmtId="0" fontId="4" fillId="4" borderId="0" xfId="4"/>
    <xf numFmtId="0" fontId="1" fillId="5" borderId="1" xfId="5" applyBorder="1" applyAlignment="1">
      <alignment horizontal="center"/>
    </xf>
    <xf numFmtId="0" fontId="0" fillId="7" borderId="1" xfId="0" applyFill="1" applyBorder="1"/>
    <xf numFmtId="9" fontId="0" fillId="8" borderId="1" xfId="1" applyFont="1" applyFill="1" applyBorder="1"/>
    <xf numFmtId="0" fontId="3" fillId="3" borderId="1" xfId="3" applyBorder="1"/>
    <xf numFmtId="0" fontId="5" fillId="0" borderId="0" xfId="0" applyFont="1" applyFill="1"/>
    <xf numFmtId="0" fontId="7" fillId="0" borderId="0" xfId="0" applyFont="1"/>
    <xf numFmtId="0" fontId="2" fillId="2" borderId="0" xfId="2" applyAlignment="1">
      <alignment horizontal="center"/>
    </xf>
  </cellXfs>
  <cellStyles count="7">
    <cellStyle name="20% - Accent1" xfId="5" builtinId="30"/>
    <cellStyle name="Accent1" xfId="4" builtinId="29"/>
    <cellStyle name="Accent3" xfId="6" builtinId="37"/>
    <cellStyle name="Good" xfId="2" builtinId="26"/>
    <cellStyle name="Neutral" xfId="3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5"/>
  <sheetViews>
    <sheetView showGridLines="0" workbookViewId="0"/>
  </sheetViews>
  <sheetFormatPr defaultRowHeight="15" x14ac:dyDescent="0.25"/>
  <cols>
    <col min="2" max="2" width="4.7109375" customWidth="1"/>
    <col min="3" max="4" width="30.5703125" bestFit="1" customWidth="1"/>
    <col min="5" max="5" width="11" bestFit="1" customWidth="1"/>
  </cols>
  <sheetData>
    <row r="2" spans="2:5" ht="18.75" x14ac:dyDescent="0.3">
      <c r="B2" s="28" t="s">
        <v>51</v>
      </c>
    </row>
    <row r="5" spans="2:5" x14ac:dyDescent="0.25">
      <c r="B5" s="20"/>
      <c r="C5" s="21" t="s">
        <v>43</v>
      </c>
      <c r="D5" s="21" t="s">
        <v>44</v>
      </c>
      <c r="E5" s="22" t="s">
        <v>45</v>
      </c>
    </row>
    <row r="6" spans="2:5" x14ac:dyDescent="0.25">
      <c r="B6" s="23">
        <v>1</v>
      </c>
      <c r="C6" s="24" t="s">
        <v>6</v>
      </c>
      <c r="D6" s="24" t="s">
        <v>16</v>
      </c>
      <c r="E6" s="25">
        <v>0.2</v>
      </c>
    </row>
    <row r="7" spans="2:5" x14ac:dyDescent="0.25">
      <c r="B7" s="23">
        <v>2</v>
      </c>
      <c r="C7" s="24" t="s">
        <v>9</v>
      </c>
      <c r="D7" s="24" t="s">
        <v>19</v>
      </c>
      <c r="E7" s="25">
        <v>0.3</v>
      </c>
    </row>
    <row r="8" spans="2:5" x14ac:dyDescent="0.25">
      <c r="B8" s="23">
        <v>3</v>
      </c>
      <c r="C8" s="24" t="s">
        <v>15</v>
      </c>
      <c r="D8" s="24" t="s">
        <v>25</v>
      </c>
      <c r="E8" s="25">
        <v>1</v>
      </c>
    </row>
    <row r="9" spans="2:5" x14ac:dyDescent="0.25">
      <c r="B9" s="23">
        <v>4</v>
      </c>
      <c r="C9" s="24" t="s">
        <v>12</v>
      </c>
      <c r="D9" s="24" t="s">
        <v>19</v>
      </c>
      <c r="E9" s="25">
        <v>0.5</v>
      </c>
    </row>
    <row r="10" spans="2:5" x14ac:dyDescent="0.25">
      <c r="B10" s="23">
        <v>5</v>
      </c>
      <c r="C10" s="24" t="s">
        <v>18</v>
      </c>
      <c r="D10" s="24" t="s">
        <v>19</v>
      </c>
      <c r="E10" s="25">
        <v>1</v>
      </c>
    </row>
    <row r="11" spans="2:5" x14ac:dyDescent="0.25">
      <c r="B11" s="23">
        <v>6</v>
      </c>
      <c r="C11" s="24"/>
      <c r="D11" s="24"/>
      <c r="E11" s="25"/>
    </row>
    <row r="12" spans="2:5" x14ac:dyDescent="0.25">
      <c r="B12" s="23">
        <v>7</v>
      </c>
      <c r="C12" s="24"/>
      <c r="D12" s="24"/>
      <c r="E12" s="25"/>
    </row>
    <row r="13" spans="2:5" x14ac:dyDescent="0.25">
      <c r="B13" s="23">
        <v>8</v>
      </c>
      <c r="C13" s="24"/>
      <c r="D13" s="24"/>
      <c r="E13" s="25"/>
    </row>
    <row r="14" spans="2:5" x14ac:dyDescent="0.25">
      <c r="B14" s="23">
        <v>9</v>
      </c>
      <c r="C14" s="24"/>
      <c r="D14" s="24"/>
      <c r="E14" s="25"/>
    </row>
    <row r="16" spans="2:5" x14ac:dyDescent="0.25">
      <c r="B16" s="22"/>
      <c r="C16" s="22" t="s">
        <v>44</v>
      </c>
      <c r="D16" s="22" t="s">
        <v>50</v>
      </c>
    </row>
    <row r="17" spans="2:4" x14ac:dyDescent="0.25">
      <c r="B17" s="23">
        <v>1</v>
      </c>
      <c r="C17" s="24" t="s">
        <v>16</v>
      </c>
      <c r="D17" s="24" t="s">
        <v>11</v>
      </c>
    </row>
    <row r="18" spans="2:4" x14ac:dyDescent="0.25">
      <c r="B18" s="23">
        <v>2</v>
      </c>
      <c r="C18" s="24" t="s">
        <v>19</v>
      </c>
      <c r="D18" s="24" t="s">
        <v>35</v>
      </c>
    </row>
    <row r="19" spans="2:4" x14ac:dyDescent="0.25">
      <c r="B19" s="23">
        <v>3</v>
      </c>
      <c r="C19" s="24" t="s">
        <v>25</v>
      </c>
      <c r="D19" s="24" t="s">
        <v>22</v>
      </c>
    </row>
    <row r="20" spans="2:4" x14ac:dyDescent="0.25">
      <c r="B20" s="23">
        <v>4</v>
      </c>
      <c r="C20" s="24" t="s">
        <v>13</v>
      </c>
      <c r="D20" s="24" t="s">
        <v>24</v>
      </c>
    </row>
    <row r="21" spans="2:4" x14ac:dyDescent="0.25">
      <c r="B21" s="23">
        <v>5</v>
      </c>
      <c r="C21" s="24"/>
      <c r="D21" s="24"/>
    </row>
    <row r="22" spans="2:4" x14ac:dyDescent="0.25">
      <c r="B22" s="23">
        <v>6</v>
      </c>
      <c r="C22" s="24"/>
      <c r="D22" s="24"/>
    </row>
    <row r="23" spans="2:4" x14ac:dyDescent="0.25">
      <c r="B23" s="23">
        <v>7</v>
      </c>
      <c r="C23" s="24"/>
      <c r="D23" s="24"/>
    </row>
    <row r="24" spans="2:4" x14ac:dyDescent="0.25">
      <c r="B24" s="23">
        <v>8</v>
      </c>
      <c r="C24" s="24"/>
      <c r="D24" s="24"/>
    </row>
    <row r="25" spans="2:4" x14ac:dyDescent="0.25">
      <c r="B25" s="23">
        <v>9</v>
      </c>
      <c r="C25" s="24"/>
      <c r="D25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6"/>
  <sheetViews>
    <sheetView showGridLines="0" tabSelected="1" workbookViewId="0"/>
  </sheetViews>
  <sheetFormatPr defaultRowHeight="15" x14ac:dyDescent="0.25"/>
  <cols>
    <col min="2" max="2" width="26" bestFit="1" customWidth="1"/>
    <col min="3" max="3" width="8.28515625" bestFit="1" customWidth="1"/>
    <col min="4" max="4" width="8.7109375" bestFit="1" customWidth="1"/>
    <col min="5" max="5" width="8.85546875" bestFit="1" customWidth="1"/>
    <col min="7" max="7" width="41.140625" bestFit="1" customWidth="1"/>
    <col min="8" max="8" width="8.28515625" bestFit="1" customWidth="1"/>
    <col min="9" max="9" width="8.7109375" bestFit="1" customWidth="1"/>
    <col min="10" max="10" width="8.85546875" bestFit="1" customWidth="1"/>
    <col min="12" max="12" width="34.85546875" style="27" bestFit="1" customWidth="1"/>
    <col min="13" max="13" width="8.28515625" bestFit="1" customWidth="1"/>
    <col min="14" max="14" width="8.7109375" bestFit="1" customWidth="1"/>
    <col min="15" max="15" width="8.85546875" bestFit="1" customWidth="1"/>
  </cols>
  <sheetData>
    <row r="2" spans="2:15" ht="18.75" x14ac:dyDescent="0.3">
      <c r="B2" s="28" t="s">
        <v>52</v>
      </c>
      <c r="L2"/>
    </row>
    <row r="3" spans="2:15" x14ac:dyDescent="0.25">
      <c r="L3"/>
    </row>
    <row r="4" spans="2:15" x14ac:dyDescent="0.25">
      <c r="L4"/>
    </row>
    <row r="5" spans="2:15" x14ac:dyDescent="0.25">
      <c r="B5" s="29" t="s">
        <v>0</v>
      </c>
      <c r="C5" s="29"/>
      <c r="D5" s="29"/>
      <c r="E5" s="29"/>
      <c r="G5" s="29" t="s">
        <v>1</v>
      </c>
      <c r="H5" s="29"/>
      <c r="I5" s="29"/>
      <c r="J5" s="29"/>
      <c r="L5" s="29" t="s">
        <v>2</v>
      </c>
      <c r="M5" s="29"/>
      <c r="N5" s="29"/>
      <c r="O5" s="29"/>
    </row>
    <row r="6" spans="2:15" x14ac:dyDescent="0.25">
      <c r="B6" s="1"/>
      <c r="C6" s="1" t="s">
        <v>3</v>
      </c>
      <c r="D6" s="1" t="s">
        <v>4</v>
      </c>
      <c r="E6" s="1" t="s">
        <v>5</v>
      </c>
      <c r="G6" s="1"/>
      <c r="H6" s="1" t="s">
        <v>3</v>
      </c>
      <c r="I6" s="1" t="s">
        <v>4</v>
      </c>
      <c r="J6" s="1" t="s">
        <v>5</v>
      </c>
      <c r="L6" s="1"/>
      <c r="M6" s="1" t="s">
        <v>3</v>
      </c>
      <c r="N6" s="1" t="s">
        <v>4</v>
      </c>
      <c r="O6" s="1" t="s">
        <v>5</v>
      </c>
    </row>
    <row r="7" spans="2:15" x14ac:dyDescent="0.25">
      <c r="B7" s="2" t="s">
        <v>6</v>
      </c>
      <c r="C7" s="3">
        <v>200</v>
      </c>
      <c r="D7" s="3">
        <v>300</v>
      </c>
      <c r="E7" s="3">
        <v>320</v>
      </c>
      <c r="G7" s="4" t="s">
        <v>7</v>
      </c>
      <c r="H7" s="3"/>
      <c r="I7" s="3">
        <f>H21</f>
        <v>-38</v>
      </c>
      <c r="J7" s="3">
        <f>I21</f>
        <v>114</v>
      </c>
      <c r="L7" s="5" t="s">
        <v>8</v>
      </c>
      <c r="M7" s="3">
        <f>H21</f>
        <v>-38</v>
      </c>
      <c r="N7" s="3">
        <f>I21</f>
        <v>114</v>
      </c>
      <c r="O7" s="3">
        <f>J21</f>
        <v>268.5</v>
      </c>
    </row>
    <row r="8" spans="2:15" x14ac:dyDescent="0.25">
      <c r="B8" s="2" t="s">
        <v>9</v>
      </c>
      <c r="C8" s="3">
        <v>40</v>
      </c>
      <c r="D8" s="3">
        <v>90</v>
      </c>
      <c r="E8" s="3">
        <v>95</v>
      </c>
      <c r="G8" s="6" t="s">
        <v>10</v>
      </c>
      <c r="H8" s="3">
        <f>C12</f>
        <v>100</v>
      </c>
      <c r="I8" s="3">
        <f>D12</f>
        <v>140</v>
      </c>
      <c r="J8" s="3">
        <f t="shared" ref="J8" si="0">E12</f>
        <v>135</v>
      </c>
      <c r="L8" s="7" t="s">
        <v>11</v>
      </c>
      <c r="M8" s="3">
        <f>-SUM($H$10:H10)</f>
        <v>40</v>
      </c>
      <c r="N8" s="3">
        <f>-SUM($H$10:I10)</f>
        <v>100</v>
      </c>
      <c r="O8" s="3">
        <f>-SUM($H$10:J10)</f>
        <v>164</v>
      </c>
    </row>
    <row r="9" spans="2:15" x14ac:dyDescent="0.25">
      <c r="B9" s="2" t="s">
        <v>12</v>
      </c>
      <c r="C9" s="3">
        <v>40</v>
      </c>
      <c r="D9" s="3">
        <v>50</v>
      </c>
      <c r="E9" s="3">
        <v>70</v>
      </c>
      <c r="G9" s="12" t="s">
        <v>13</v>
      </c>
      <c r="H9" s="11">
        <f>C10</f>
        <v>20</v>
      </c>
      <c r="I9" s="11">
        <f>D10</f>
        <v>20</v>
      </c>
      <c r="J9" s="11">
        <f>E10</f>
        <v>20</v>
      </c>
      <c r="L9" s="7" t="s">
        <v>14</v>
      </c>
      <c r="M9" s="3"/>
      <c r="N9" s="3"/>
      <c r="O9" s="3"/>
    </row>
    <row r="10" spans="2:15" x14ac:dyDescent="0.25">
      <c r="B10" s="2" t="s">
        <v>15</v>
      </c>
      <c r="C10" s="3">
        <v>20</v>
      </c>
      <c r="D10" s="3">
        <v>20</v>
      </c>
      <c r="E10" s="3">
        <v>20</v>
      </c>
      <c r="G10" s="9" t="s">
        <v>16</v>
      </c>
      <c r="H10" s="3">
        <f>-C7*'Account Mappinng Assumptions'!$E$6</f>
        <v>-40</v>
      </c>
      <c r="I10" s="3">
        <f>-D7*'Account Mappinng Assumptions'!$E$6</f>
        <v>-60</v>
      </c>
      <c r="J10" s="3">
        <f>-E7*'Account Mappinng Assumptions'!$E$6</f>
        <v>-64</v>
      </c>
      <c r="L10" s="7" t="s">
        <v>17</v>
      </c>
      <c r="M10" s="3"/>
      <c r="N10" s="3"/>
      <c r="O10" s="3"/>
    </row>
    <row r="11" spans="2:15" x14ac:dyDescent="0.25">
      <c r="B11" s="2" t="s">
        <v>18</v>
      </c>
      <c r="C11" s="3"/>
      <c r="D11" s="3"/>
      <c r="E11" s="3"/>
      <c r="G11" s="9" t="s">
        <v>19</v>
      </c>
      <c r="H11" s="3">
        <f>C8*'Account Mappinng Assumptions'!$E$7+C9*'Account Mappinng Assumptions'!$E$9+C11*'Account Mappinng Assumptions'!$E$10</f>
        <v>32</v>
      </c>
      <c r="I11" s="3">
        <f>D8*'Account Mappinng Assumptions'!$E$7+D9*'Account Mappinng Assumptions'!$E$9+D11*'Account Mappinng Assumptions'!$E$10</f>
        <v>52</v>
      </c>
      <c r="J11" s="3">
        <f>E8*'Account Mappinng Assumptions'!$E$7+E9*'Account Mappinng Assumptions'!$E$9+E11*'Account Mappinng Assumptions'!$E$10</f>
        <v>63.5</v>
      </c>
      <c r="L11" s="10" t="s">
        <v>20</v>
      </c>
      <c r="M11" s="11">
        <f>SUM(M7:M9)</f>
        <v>2</v>
      </c>
      <c r="N11" s="11">
        <f>SUM(N7:N9)</f>
        <v>214</v>
      </c>
      <c r="O11" s="11">
        <f>SUM(O7:O9)</f>
        <v>432.5</v>
      </c>
    </row>
    <row r="12" spans="2:15" x14ac:dyDescent="0.25">
      <c r="B12" s="3" t="s">
        <v>10</v>
      </c>
      <c r="C12" s="3">
        <f>C7-C8-C9-C10+C11</f>
        <v>100</v>
      </c>
      <c r="D12" s="3">
        <f t="shared" ref="D12:E12" si="1">D7-D8-D9-D10+D11</f>
        <v>140</v>
      </c>
      <c r="E12" s="3">
        <f t="shared" si="1"/>
        <v>135</v>
      </c>
      <c r="G12" s="9" t="s">
        <v>21</v>
      </c>
      <c r="H12" s="3"/>
      <c r="I12" s="3"/>
      <c r="J12" s="3"/>
      <c r="L12" s="7" t="s">
        <v>22</v>
      </c>
      <c r="M12" s="3">
        <f>-SUM($H$14:H14)</f>
        <v>150</v>
      </c>
      <c r="N12" s="3">
        <f>-SUM($H$14:I14)</f>
        <v>150</v>
      </c>
      <c r="O12" s="3">
        <f>-SUM($H$14:J14)</f>
        <v>150</v>
      </c>
    </row>
    <row r="13" spans="2:15" x14ac:dyDescent="0.25">
      <c r="G13" s="12" t="s">
        <v>23</v>
      </c>
      <c r="H13" s="11">
        <f>SUM(H10:H12)</f>
        <v>-8</v>
      </c>
      <c r="I13" s="11">
        <f t="shared" ref="I13:J13" si="2">SUM(I10:I12)</f>
        <v>-8</v>
      </c>
      <c r="J13" s="11">
        <f t="shared" si="2"/>
        <v>-0.5</v>
      </c>
      <c r="L13" s="7" t="s">
        <v>24</v>
      </c>
      <c r="M13" s="3">
        <f>SUM($H$9:H9)</f>
        <v>20</v>
      </c>
      <c r="N13" s="3">
        <f>SUM($H$9:I9)</f>
        <v>40</v>
      </c>
      <c r="O13" s="3">
        <f>SUM($H$9:J9)</f>
        <v>60</v>
      </c>
    </row>
    <row r="14" spans="2:15" x14ac:dyDescent="0.25">
      <c r="G14" s="9" t="s">
        <v>25</v>
      </c>
      <c r="H14" s="3">
        <f>-C17</f>
        <v>-150</v>
      </c>
      <c r="I14" s="3">
        <f>-D17</f>
        <v>0</v>
      </c>
      <c r="J14" s="3">
        <f>-E17</f>
        <v>0</v>
      </c>
      <c r="L14" s="7" t="s">
        <v>26</v>
      </c>
      <c r="M14" s="3"/>
      <c r="N14" s="3"/>
      <c r="O14" s="3"/>
    </row>
    <row r="15" spans="2:15" x14ac:dyDescent="0.25">
      <c r="B15" s="29" t="s">
        <v>27</v>
      </c>
      <c r="C15" s="29"/>
      <c r="D15" s="29"/>
      <c r="E15" s="29"/>
      <c r="G15" s="12" t="s">
        <v>28</v>
      </c>
      <c r="H15" s="11">
        <f>H14</f>
        <v>-150</v>
      </c>
      <c r="I15" s="11">
        <f>I14</f>
        <v>0</v>
      </c>
      <c r="J15" s="11">
        <f>J14</f>
        <v>0</v>
      </c>
      <c r="L15" s="7" t="s">
        <v>29</v>
      </c>
      <c r="M15" s="3"/>
      <c r="N15" s="3"/>
      <c r="O15" s="3"/>
    </row>
    <row r="16" spans="2:15" x14ac:dyDescent="0.25">
      <c r="B16" s="1"/>
      <c r="C16" s="1" t="s">
        <v>3</v>
      </c>
      <c r="D16" s="1" t="s">
        <v>4</v>
      </c>
      <c r="E16" s="1" t="s">
        <v>5</v>
      </c>
      <c r="G16" s="9" t="s">
        <v>30</v>
      </c>
      <c r="H16" s="3"/>
      <c r="I16" s="3"/>
      <c r="J16" s="3"/>
      <c r="L16" s="10" t="s">
        <v>31</v>
      </c>
      <c r="M16" s="11">
        <f>M12-M13</f>
        <v>130</v>
      </c>
      <c r="N16" s="11">
        <f t="shared" ref="N16:O16" si="3">N12-N13</f>
        <v>110</v>
      </c>
      <c r="O16" s="11">
        <f t="shared" si="3"/>
        <v>90</v>
      </c>
    </row>
    <row r="17" spans="2:15" x14ac:dyDescent="0.25">
      <c r="B17" s="3" t="s">
        <v>27</v>
      </c>
      <c r="C17" s="3">
        <v>150</v>
      </c>
      <c r="D17" s="3"/>
      <c r="E17" s="3"/>
      <c r="G17" s="12" t="s">
        <v>32</v>
      </c>
      <c r="H17" s="11"/>
      <c r="I17" s="11"/>
      <c r="J17" s="11"/>
      <c r="L17" s="13" t="s">
        <v>33</v>
      </c>
      <c r="M17" s="14">
        <f>M11+M16</f>
        <v>132</v>
      </c>
      <c r="N17" s="14">
        <f>SUM(N11,N16)</f>
        <v>324</v>
      </c>
      <c r="O17" s="14">
        <f>SUM(O11,O16)</f>
        <v>522.5</v>
      </c>
    </row>
    <row r="18" spans="2:15" x14ac:dyDescent="0.25">
      <c r="G18" s="8" t="s">
        <v>34</v>
      </c>
      <c r="H18" s="3"/>
      <c r="I18" s="3"/>
      <c r="J18" s="3"/>
      <c r="L18" s="15" t="s">
        <v>35</v>
      </c>
      <c r="M18" s="3">
        <f>SUM($H$11:H11)</f>
        <v>32</v>
      </c>
      <c r="N18" s="3">
        <f>SUM($H$11:I11)</f>
        <v>84</v>
      </c>
      <c r="O18" s="3">
        <f>SUM($H$11:J11)</f>
        <v>147.5</v>
      </c>
    </row>
    <row r="19" spans="2:15" x14ac:dyDescent="0.25">
      <c r="B19" s="16"/>
      <c r="G19" s="17" t="s">
        <v>36</v>
      </c>
      <c r="H19" s="18">
        <f>H9+H13+H15+H17</f>
        <v>-138</v>
      </c>
      <c r="I19" s="18">
        <f t="shared" ref="I19:J19" si="4">I9+I13+I15+I17</f>
        <v>12</v>
      </c>
      <c r="J19" s="18">
        <f t="shared" si="4"/>
        <v>19.5</v>
      </c>
      <c r="L19" s="12" t="s">
        <v>37</v>
      </c>
      <c r="M19" s="11">
        <f>M18</f>
        <v>32</v>
      </c>
      <c r="N19" s="11">
        <f>N18</f>
        <v>84</v>
      </c>
      <c r="O19" s="11">
        <f>O18</f>
        <v>147.5</v>
      </c>
    </row>
    <row r="20" spans="2:15" x14ac:dyDescent="0.25">
      <c r="B20" s="16"/>
      <c r="G20" s="19" t="s">
        <v>38</v>
      </c>
      <c r="H20" s="18">
        <f>H8+H19</f>
        <v>-38</v>
      </c>
      <c r="I20" s="18">
        <f>I8+I19</f>
        <v>152</v>
      </c>
      <c r="J20" s="18">
        <f>J8+J19</f>
        <v>154.5</v>
      </c>
      <c r="L20" s="7" t="s">
        <v>39</v>
      </c>
      <c r="M20" s="3"/>
      <c r="N20" s="3"/>
      <c r="O20" s="3"/>
    </row>
    <row r="21" spans="2:15" x14ac:dyDescent="0.25">
      <c r="G21" s="18" t="s">
        <v>40</v>
      </c>
      <c r="H21" s="18">
        <f>H7+H20</f>
        <v>-38</v>
      </c>
      <c r="I21" s="18">
        <f>I7+I20</f>
        <v>114</v>
      </c>
      <c r="J21" s="18">
        <f>J7+J20</f>
        <v>268.5</v>
      </c>
      <c r="L21" s="10" t="s">
        <v>41</v>
      </c>
      <c r="M21" s="11">
        <f>SUM(M19:M20)</f>
        <v>32</v>
      </c>
      <c r="N21" s="11">
        <f>SUM(N19:N20)</f>
        <v>84</v>
      </c>
      <c r="O21" s="11">
        <f>SUM(O19:O20)</f>
        <v>147.5</v>
      </c>
    </row>
    <row r="22" spans="2:15" x14ac:dyDescent="0.25">
      <c r="L22" s="7" t="s">
        <v>42</v>
      </c>
      <c r="M22" s="3"/>
      <c r="N22" s="3"/>
      <c r="O22" s="3"/>
    </row>
    <row r="23" spans="2:15" x14ac:dyDescent="0.25">
      <c r="L23" s="5" t="s">
        <v>46</v>
      </c>
      <c r="M23" s="3">
        <f>0+H8</f>
        <v>100</v>
      </c>
      <c r="N23" s="3">
        <f>M23+I8</f>
        <v>240</v>
      </c>
      <c r="O23" s="3">
        <f>N23+J8</f>
        <v>375</v>
      </c>
    </row>
    <row r="24" spans="2:15" x14ac:dyDescent="0.25">
      <c r="L24" s="10" t="s">
        <v>47</v>
      </c>
      <c r="M24" s="11">
        <f>M23</f>
        <v>100</v>
      </c>
      <c r="N24" s="11">
        <f>N23</f>
        <v>240</v>
      </c>
      <c r="O24" s="11">
        <f>O23</f>
        <v>375</v>
      </c>
    </row>
    <row r="25" spans="2:15" x14ac:dyDescent="0.25">
      <c r="L25" s="13" t="s">
        <v>48</v>
      </c>
      <c r="M25" s="14">
        <f>M21+M24</f>
        <v>132</v>
      </c>
      <c r="N25" s="14">
        <f>N21+N24</f>
        <v>324</v>
      </c>
      <c r="O25" s="14">
        <f>O21+O24</f>
        <v>522.5</v>
      </c>
    </row>
    <row r="26" spans="2:15" x14ac:dyDescent="0.25">
      <c r="L26" s="26" t="s">
        <v>49</v>
      </c>
      <c r="M26" s="26">
        <f>M17-M25</f>
        <v>0</v>
      </c>
      <c r="N26" s="26">
        <f>N17-N25</f>
        <v>0</v>
      </c>
      <c r="O26" s="26">
        <f>O17-O25</f>
        <v>0</v>
      </c>
    </row>
  </sheetData>
  <mergeCells count="4">
    <mergeCell ref="B5:E5"/>
    <mergeCell ref="G5:J5"/>
    <mergeCell ref="L5:O5"/>
    <mergeCell ref="B15:E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Mappinng Assumptions</vt:lpstr>
      <vt:lpstr>Financial Statements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Zhou</dc:creator>
  <cp:lastModifiedBy>Joyce Zhou</cp:lastModifiedBy>
  <dcterms:created xsi:type="dcterms:W3CDTF">2015-09-09T18:13:07Z</dcterms:created>
  <dcterms:modified xsi:type="dcterms:W3CDTF">2015-09-11T20:49:15Z</dcterms:modified>
</cp:coreProperties>
</file>